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RAY\Desktop\"/>
    </mc:Choice>
  </mc:AlternateContent>
  <xr:revisionPtr revIDLastSave="0" documentId="13_ncr:1_{590800D6-92F7-4E61-9098-4627CA3FA794}" xr6:coauthVersionLast="46" xr6:coauthVersionMax="46" xr10:uidLastSave="{00000000-0000-0000-0000-000000000000}"/>
  <bookViews>
    <workbookView xWindow="-120" yWindow="-120" windowWidth="38640" windowHeight="21390" xr2:uid="{00000000-000D-0000-FFFF-FFFF00000000}"/>
  </bookViews>
  <sheets>
    <sheet name="Schema Personalstundensatz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20" i="1" s="1"/>
  <c r="C7" i="1"/>
  <c r="C23" i="1" l="1"/>
  <c r="C27" i="1" s="1"/>
  <c r="F27" i="1" s="1"/>
  <c r="F20" i="1"/>
  <c r="C35" i="1"/>
  <c r="F23" i="1" l="1"/>
  <c r="C30" i="1"/>
  <c r="C38" i="1" s="1"/>
  <c r="C36" i="1"/>
  <c r="C37" i="1"/>
  <c r="F30" i="1" l="1"/>
  <c r="F32" i="1" s="1"/>
  <c r="C39" i="1"/>
  <c r="D38" i="1" s="1"/>
  <c r="D35" i="1" l="1"/>
  <c r="D36" i="1"/>
  <c r="D37" i="1"/>
</calcChain>
</file>

<file path=xl/sharedStrings.xml><?xml version="1.0" encoding="utf-8"?>
<sst xmlns="http://schemas.openxmlformats.org/spreadsheetml/2006/main" count="39" uniqueCount="35">
  <si>
    <t>Direkte Personalkosten</t>
  </si>
  <si>
    <t>Personalnebenkosten</t>
  </si>
  <si>
    <t>Personalaufwand</t>
  </si>
  <si>
    <t>Kalendertage</t>
  </si>
  <si>
    <t>Samstage/Sonntage</t>
  </si>
  <si>
    <t>Urlaubstage</t>
  </si>
  <si>
    <t>durchschnittliche Krankheitstage</t>
  </si>
  <si>
    <t>Feiertage unter der Woche</t>
  </si>
  <si>
    <t>Anwesenheitstage</t>
  </si>
  <si>
    <t>Fortbildungstage</t>
  </si>
  <si>
    <t>Arbeitsstunden pro Tag</t>
  </si>
  <si>
    <t>davon unproduktiv</t>
  </si>
  <si>
    <t>produktive Arbeitsstunden pro Jahr</t>
  </si>
  <si>
    <t>reine Personalkosten pro Produktivstunde</t>
  </si>
  <si>
    <t>Gemeinkostenzuschlag auf Produktivstunden</t>
  </si>
  <si>
    <t>produktive Arbeitsstunden durch Personalaufwand</t>
  </si>
  <si>
    <t>Personalkosten inklusive Gemeinkosten</t>
  </si>
  <si>
    <t>Personalkosten inklusive GK und Gewinnzuschlag</t>
  </si>
  <si>
    <t>1.</t>
  </si>
  <si>
    <t>2.</t>
  </si>
  <si>
    <t>3.</t>
  </si>
  <si>
    <t>4.</t>
  </si>
  <si>
    <t>5.</t>
  </si>
  <si>
    <t>6.</t>
  </si>
  <si>
    <t>Gewinnzuschlag auf Produktivstunden inkl. GK</t>
  </si>
  <si>
    <t>Aufschlag für unproduktive Zeiten</t>
  </si>
  <si>
    <t>Aufschlag für Gemeinkosten</t>
  </si>
  <si>
    <t>Aufschlag für Gewinn</t>
  </si>
  <si>
    <t>Personalkosten</t>
  </si>
  <si>
    <t>Personalstundensatz</t>
  </si>
  <si>
    <t>Schema zur Berechnung des Personalstundensatzes</t>
  </si>
  <si>
    <t>Anzahl der Mitarbeiter</t>
  </si>
  <si>
    <t>Betrag</t>
  </si>
  <si>
    <t>Prozent</t>
  </si>
  <si>
    <t>Erzielbarer Gewinn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</si>
</sst>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\ &quot;€&quot;"/>
    <numFmt numFmtId="166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0" fillId="0" borderId="1" xfId="0" applyBorder="1"/>
    <xf numFmtId="165" fontId="0" fillId="0" borderId="0" xfId="0" applyNumberFormat="1"/>
    <xf numFmtId="165" fontId="2" fillId="0" borderId="0" xfId="0" applyNumberFormat="1" applyFont="1"/>
    <xf numFmtId="166" fontId="2" fillId="0" borderId="0" xfId="0" applyNumberFormat="1" applyFont="1"/>
    <xf numFmtId="9" fontId="0" fillId="0" borderId="1" xfId="1" applyFont="1" applyBorder="1"/>
    <xf numFmtId="0" fontId="0" fillId="0" borderId="0" xfId="0" applyBorder="1"/>
    <xf numFmtId="3" fontId="0" fillId="2" borderId="2" xfId="0" applyNumberFormat="1" applyFill="1" applyBorder="1"/>
    <xf numFmtId="3" fontId="0" fillId="2" borderId="3" xfId="0" applyNumberFormat="1" applyFill="1" applyBorder="1"/>
    <xf numFmtId="165" fontId="0" fillId="2" borderId="2" xfId="0" applyNumberFormat="1" applyFill="1" applyBorder="1"/>
    <xf numFmtId="165" fontId="0" fillId="2" borderId="4" xfId="0" applyNumberFormat="1" applyFill="1" applyBorder="1"/>
    <xf numFmtId="3" fontId="0" fillId="2" borderId="4" xfId="0" applyNumberFormat="1" applyFill="1" applyBorder="1"/>
    <xf numFmtId="9" fontId="0" fillId="2" borderId="5" xfId="1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/>
    <xf numFmtId="166" fontId="2" fillId="0" borderId="1" xfId="0" applyNumberFormat="1" applyFont="1" applyBorder="1"/>
    <xf numFmtId="9" fontId="0" fillId="0" borderId="0" xfId="1" applyFont="1"/>
    <xf numFmtId="0" fontId="3" fillId="0" borderId="0" xfId="0" applyFont="1"/>
    <xf numFmtId="164" fontId="0" fillId="2" borderId="3" xfId="0" applyNumberFormat="1" applyFill="1" applyBorder="1"/>
    <xf numFmtId="3" fontId="0" fillId="0" borderId="0" xfId="0" applyNumberFormat="1" applyAlignment="1">
      <alignment horizontal="right"/>
    </xf>
    <xf numFmtId="164" fontId="0" fillId="2" borderId="2" xfId="0" applyNumberForma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Zusammensetzung</a:t>
            </a:r>
            <a:r>
              <a:rPr lang="de-DE" baseline="0"/>
              <a:t> des Personalstundensatzes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E1-466D-A4F3-E28944740569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3E1-466D-A4F3-E28944740569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E1-466D-A4F3-E28944740569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3E1-466D-A4F3-E28944740569}"/>
              </c:ext>
            </c:extLst>
          </c:dPt>
          <c:dLbls>
            <c:dLbl>
              <c:idx val="0"/>
              <c:layout>
                <c:manualLayout>
                  <c:x val="9.2186621697582918E-2"/>
                  <c:y val="-0.34438091106040813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5120"/>
                        <a:gd name="adj2" fmla="val 112863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E3E1-466D-A4F3-E28944740569}"/>
                </c:ext>
              </c:extLst>
            </c:dLbl>
            <c:dLbl>
              <c:idx val="1"/>
              <c:layout>
                <c:manualLayout>
                  <c:x val="-4.0472175379426642E-2"/>
                  <c:y val="-6.09523736390102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E1-466D-A4F3-E28944740569}"/>
                </c:ext>
              </c:extLst>
            </c:dLbl>
            <c:dLbl>
              <c:idx val="2"/>
              <c:layout>
                <c:manualLayout>
                  <c:x val="-6.7453625632377737E-2"/>
                  <c:y val="-1.2190474727802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E1-466D-A4F3-E28944740569}"/>
                </c:ext>
              </c:extLst>
            </c:dLbl>
            <c:dLbl>
              <c:idx val="3"/>
              <c:layout>
                <c:manualLayout>
                  <c:x val="0"/>
                  <c:y val="-3.6571424183406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E1-466D-A4F3-E2894474056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'Schema Personalstundensatz'!$B$35:$B$38</c:f>
              <c:strCache>
                <c:ptCount val="4"/>
                <c:pt idx="0">
                  <c:v>Personalkosten</c:v>
                </c:pt>
                <c:pt idx="1">
                  <c:v>Aufschlag für unproduktive Zeiten</c:v>
                </c:pt>
                <c:pt idx="2">
                  <c:v>Aufschlag für Gemeinkosten</c:v>
                </c:pt>
                <c:pt idx="3">
                  <c:v>Aufschlag für Gewinn</c:v>
                </c:pt>
              </c:strCache>
            </c:strRef>
          </c:cat>
          <c:val>
            <c:numRef>
              <c:f>'Schema Personalstundensatz'!$C$35:$C$38</c:f>
              <c:numCache>
                <c:formatCode>#,##0.00\ "€"</c:formatCode>
                <c:ptCount val="4"/>
                <c:pt idx="0">
                  <c:v>24.163732394366196</c:v>
                </c:pt>
                <c:pt idx="1">
                  <c:v>5.5762459371614312</c:v>
                </c:pt>
                <c:pt idx="2">
                  <c:v>4.4609967497291443</c:v>
                </c:pt>
                <c:pt idx="3">
                  <c:v>2.0520585048754114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1-466D-A4F3-E28944740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https://kmu-controller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42</xdr:row>
      <xdr:rowOff>42862</xdr:rowOff>
    </xdr:from>
    <xdr:to>
      <xdr:col>4</xdr:col>
      <xdr:colOff>1238249</xdr:colOff>
      <xdr:row>64</xdr:row>
      <xdr:rowOff>19050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C8C9A4C-64D7-4857-AABD-67174097CB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190500</xdr:colOff>
      <xdr:row>0</xdr:row>
      <xdr:rowOff>0</xdr:rowOff>
    </xdr:from>
    <xdr:to>
      <xdr:col>2</xdr:col>
      <xdr:colOff>381000</xdr:colOff>
      <xdr:row>1</xdr:row>
      <xdr:rowOff>7023</xdr:rowOff>
    </xdr:to>
    <xdr:pic>
      <xdr:nvPicPr>
        <xdr:cNvPr id="14" name="Grafik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52E2CB-4770-4EC1-9C98-ACA9511B8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0"/>
          <a:ext cx="3333750" cy="1178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showGridLines="0" tabSelected="1" workbookViewId="0">
      <selection activeCell="D44" sqref="D44"/>
    </sheetView>
  </sheetViews>
  <sheetFormatPr baseColWidth="10" defaultColWidth="9.140625" defaultRowHeight="15" x14ac:dyDescent="0.25"/>
  <cols>
    <col min="2" max="2" width="47.140625" bestFit="1" customWidth="1"/>
    <col min="3" max="3" width="9.140625" style="2"/>
    <col min="5" max="5" width="31.7109375" bestFit="1" customWidth="1"/>
    <col min="6" max="6" width="9.5703125" bestFit="1" customWidth="1"/>
  </cols>
  <sheetData>
    <row r="1" spans="1:3" ht="92.25" customHeight="1" x14ac:dyDescent="0.25"/>
    <row r="2" spans="1:3" ht="15" customHeight="1" x14ac:dyDescent="0.25"/>
    <row r="3" spans="1:3" ht="18.75" x14ac:dyDescent="0.3">
      <c r="B3" s="22" t="s">
        <v>30</v>
      </c>
    </row>
    <row r="5" spans="1:3" x14ac:dyDescent="0.25">
      <c r="B5" t="s">
        <v>0</v>
      </c>
      <c r="C5" s="12">
        <v>34050</v>
      </c>
    </row>
    <row r="6" spans="1:3" ht="15.75" thickBot="1" x14ac:dyDescent="0.3">
      <c r="B6" s="4" t="s">
        <v>1</v>
      </c>
      <c r="C6" s="13">
        <v>7125</v>
      </c>
    </row>
    <row r="7" spans="1:3" ht="15.75" thickTop="1" x14ac:dyDescent="0.25">
      <c r="A7" s="17" t="s">
        <v>18</v>
      </c>
      <c r="B7" s="1" t="s">
        <v>2</v>
      </c>
      <c r="C7" s="6">
        <f>SUM(C5:C6)</f>
        <v>41175</v>
      </c>
    </row>
    <row r="8" spans="1:3" x14ac:dyDescent="0.25">
      <c r="C8" s="5"/>
    </row>
    <row r="9" spans="1:3" x14ac:dyDescent="0.25">
      <c r="B9" t="s">
        <v>3</v>
      </c>
      <c r="C9" s="10">
        <v>365</v>
      </c>
    </row>
    <row r="10" spans="1:3" x14ac:dyDescent="0.25">
      <c r="B10" t="s">
        <v>4</v>
      </c>
      <c r="C10" s="11">
        <v>104</v>
      </c>
    </row>
    <row r="11" spans="1:3" x14ac:dyDescent="0.25">
      <c r="B11" t="s">
        <v>7</v>
      </c>
      <c r="C11" s="11">
        <v>7</v>
      </c>
    </row>
    <row r="12" spans="1:3" x14ac:dyDescent="0.25">
      <c r="B12" t="s">
        <v>5</v>
      </c>
      <c r="C12" s="11">
        <v>30</v>
      </c>
    </row>
    <row r="13" spans="1:3" x14ac:dyDescent="0.25">
      <c r="B13" t="s">
        <v>6</v>
      </c>
      <c r="C13" s="11">
        <v>11</v>
      </c>
    </row>
    <row r="14" spans="1:3" ht="15.75" thickBot="1" x14ac:dyDescent="0.3">
      <c r="B14" s="4" t="s">
        <v>9</v>
      </c>
      <c r="C14" s="14">
        <v>3</v>
      </c>
    </row>
    <row r="15" spans="1:3" ht="15.75" thickTop="1" x14ac:dyDescent="0.25">
      <c r="A15" s="17" t="s">
        <v>19</v>
      </c>
      <c r="B15" s="1" t="s">
        <v>8</v>
      </c>
      <c r="C15" s="3">
        <f>C9-C10-C11-C12-C13</f>
        <v>213</v>
      </c>
    </row>
    <row r="16" spans="1:3" x14ac:dyDescent="0.25">
      <c r="C16" s="5"/>
    </row>
    <row r="17" spans="1:6" x14ac:dyDescent="0.25">
      <c r="B17" s="9" t="s">
        <v>10</v>
      </c>
      <c r="C17" s="25">
        <v>8</v>
      </c>
    </row>
    <row r="18" spans="1:6" x14ac:dyDescent="0.25">
      <c r="B18" s="9" t="s">
        <v>11</v>
      </c>
      <c r="C18" s="23">
        <v>1.5</v>
      </c>
    </row>
    <row r="19" spans="1:6" ht="15.75" thickBot="1" x14ac:dyDescent="0.3">
      <c r="B19" s="4" t="s">
        <v>31</v>
      </c>
      <c r="C19" s="14">
        <v>1</v>
      </c>
    </row>
    <row r="20" spans="1:6" ht="15.75" thickTop="1" x14ac:dyDescent="0.25">
      <c r="A20" s="17" t="s">
        <v>20</v>
      </c>
      <c r="B20" s="1" t="s">
        <v>12</v>
      </c>
      <c r="C20" s="3">
        <f>C15*(C17-C18)*C19</f>
        <v>1384.5</v>
      </c>
      <c r="E20" s="1" t="s">
        <v>28</v>
      </c>
      <c r="F20" s="7">
        <f>C7/(C15*C17*C19)</f>
        <v>24.163732394366196</v>
      </c>
    </row>
    <row r="21" spans="1:6" x14ac:dyDescent="0.25">
      <c r="C21" s="5"/>
    </row>
    <row r="22" spans="1:6" ht="15.75" thickBot="1" x14ac:dyDescent="0.3">
      <c r="B22" s="4" t="s">
        <v>15</v>
      </c>
      <c r="C22" s="8"/>
    </row>
    <row r="23" spans="1:6" ht="15.75" thickTop="1" x14ac:dyDescent="0.25">
      <c r="A23" s="17" t="s">
        <v>21</v>
      </c>
      <c r="B23" s="1" t="s">
        <v>13</v>
      </c>
      <c r="C23" s="7">
        <f>C7/C20</f>
        <v>29.739978331527627</v>
      </c>
      <c r="E23" s="1" t="s">
        <v>25</v>
      </c>
      <c r="F23" s="7">
        <f>C23-F20</f>
        <v>5.5762459371614312</v>
      </c>
    </row>
    <row r="24" spans="1:6" x14ac:dyDescent="0.25">
      <c r="B24" s="1"/>
      <c r="C24" s="7"/>
    </row>
    <row r="26" spans="1:6" ht="15.75" thickBot="1" x14ac:dyDescent="0.3">
      <c r="B26" s="4" t="s">
        <v>14</v>
      </c>
      <c r="C26" s="15">
        <v>0.15</v>
      </c>
    </row>
    <row r="27" spans="1:6" ht="15.75" thickTop="1" x14ac:dyDescent="0.25">
      <c r="A27" s="17" t="s">
        <v>22</v>
      </c>
      <c r="B27" s="16" t="s">
        <v>16</v>
      </c>
      <c r="C27" s="7">
        <f>C23*(1+C26)</f>
        <v>34.200975081256772</v>
      </c>
      <c r="E27" s="1" t="s">
        <v>26</v>
      </c>
      <c r="F27" s="7">
        <f>C27-C23</f>
        <v>4.4609967497291443</v>
      </c>
    </row>
    <row r="29" spans="1:6" ht="15.75" thickBot="1" x14ac:dyDescent="0.3">
      <c r="B29" s="4" t="s">
        <v>24</v>
      </c>
      <c r="C29" s="15">
        <v>0.06</v>
      </c>
    </row>
    <row r="30" spans="1:6" ht="15.75" thickTop="1" x14ac:dyDescent="0.25">
      <c r="A30" s="17" t="s">
        <v>23</v>
      </c>
      <c r="B30" s="16" t="s">
        <v>17</v>
      </c>
      <c r="C30" s="7">
        <f>C27*(1+C29)</f>
        <v>36.253033586132183</v>
      </c>
      <c r="E30" s="1" t="s">
        <v>27</v>
      </c>
      <c r="F30" s="7">
        <f>C30-C27</f>
        <v>2.0520585048754114</v>
      </c>
    </row>
    <row r="32" spans="1:6" x14ac:dyDescent="0.25">
      <c r="E32" s="1" t="s">
        <v>34</v>
      </c>
      <c r="F32" s="6">
        <f>F30*C20</f>
        <v>2841.0750000000071</v>
      </c>
    </row>
    <row r="34" spans="2:4" x14ac:dyDescent="0.25">
      <c r="C34" s="24" t="s">
        <v>32</v>
      </c>
      <c r="D34" s="18" t="s">
        <v>33</v>
      </c>
    </row>
    <row r="35" spans="2:4" x14ac:dyDescent="0.25">
      <c r="B35" s="1" t="s">
        <v>28</v>
      </c>
      <c r="C35" s="7">
        <f>C7/(C15*C17*C19)</f>
        <v>24.163732394366196</v>
      </c>
      <c r="D35" s="21">
        <f>C35/$C$39</f>
        <v>0.66652994257588172</v>
      </c>
    </row>
    <row r="36" spans="2:4" x14ac:dyDescent="0.25">
      <c r="B36" s="1" t="s">
        <v>25</v>
      </c>
      <c r="C36" s="7">
        <f>C23-F20</f>
        <v>5.5762459371614312</v>
      </c>
      <c r="D36" s="21">
        <f t="shared" ref="D36:D38" si="0">C36/$C$39</f>
        <v>0.15381460213289583</v>
      </c>
    </row>
    <row r="37" spans="2:4" x14ac:dyDescent="0.25">
      <c r="B37" s="1" t="s">
        <v>26</v>
      </c>
      <c r="C37" s="7">
        <f>C27-C23</f>
        <v>4.4609967497291443</v>
      </c>
      <c r="D37" s="21">
        <f t="shared" si="0"/>
        <v>0.12305168170631664</v>
      </c>
    </row>
    <row r="38" spans="2:4" ht="15.75" thickBot="1" x14ac:dyDescent="0.3">
      <c r="B38" s="19" t="s">
        <v>27</v>
      </c>
      <c r="C38" s="20">
        <f>C30-C27</f>
        <v>2.0520585048754114</v>
      </c>
      <c r="D38" s="21">
        <f t="shared" si="0"/>
        <v>5.6603773584905794E-2</v>
      </c>
    </row>
    <row r="39" spans="2:4" ht="15.75" thickTop="1" x14ac:dyDescent="0.25">
      <c r="B39" s="16" t="s">
        <v>29</v>
      </c>
      <c r="C39" s="7">
        <f>SUM(C35:C38)</f>
        <v>36.253033586132183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Schema Personalstundensatz</vt:lpstr>
    </vt:vector>
  </TitlesOfParts>
  <Company>KMU Controller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Personalstundensatz</dc:title>
  <dc:creator>Tobias Geiss</dc:creator>
  <cp:lastModifiedBy>TG</cp:lastModifiedBy>
  <dcterms:created xsi:type="dcterms:W3CDTF">2015-06-05T18:19:34Z</dcterms:created>
  <dcterms:modified xsi:type="dcterms:W3CDTF">2021-01-12T14:41:32Z</dcterms:modified>
</cp:coreProperties>
</file>